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</externalReferences>
  <definedNames>
    <definedName name="_xlnm.Print_Area" localSheetId="3">'з початку року'!$A$1:$Q$45</definedName>
  </definedNames>
  <calcPr fullCalcOnLoad="1"/>
</workbook>
</file>

<file path=xl/sharedStrings.xml><?xml version="1.0" encoding="utf-8"?>
<sst xmlns="http://schemas.openxmlformats.org/spreadsheetml/2006/main" count="148" uniqueCount="81">
  <si>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</si>
  <si>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</si>
  <si>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</si>
  <si>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</si>
  <si>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</si>
  <si>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</si>
  <si>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</si>
  <si>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</si>
  <si>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</si>
  <si>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</si>
  <si>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</si>
  <si>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</si>
  <si>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</si>
  <si>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</si>
  <si>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</si>
  <si>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</si>
  <si>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</si>
  <si>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</si>
  <si>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</si>
  <si>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</si>
  <si>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</si>
  <si>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</si>
  <si>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</si>
  <si>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</si>
  <si>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</si>
  <si>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</si>
  <si>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</si>
  <si>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</si>
  <si>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</si>
  <si>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</si>
  <si>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</si>
  <si>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</si>
  <si>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</si>
  <si>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</si>
  <si>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</si>
  <si>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</si>
  <si>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</si>
  <si>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</si>
  <si>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</si>
  <si>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</si>
  <si>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</si>
  <si>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</si>
  <si>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</si>
  <si>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</si>
  <si>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</si>
  <si>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</si>
  <si>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</si>
  <si>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</si>
  <si>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</si>
  <si>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</si>
  <si>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</si>
  <si>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</si>
  <si>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</si>
  <si>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</si>
  <si>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</si>
  <si>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</si>
  <si>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</si>
  <si>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</si>
  <si>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</si>
  <si>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</si>
  <si>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</si>
  <si>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</si>
  <si>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</si>
  <si>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</si>
  <si>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</si>
  <si>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</si>
  <si>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</si>
  <si>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</si>
  <si>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</si>
  <si>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</si>
  <si>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</si>
  <si>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</si>
  <si>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</si>
  <si>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</si>
  <si>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</si>
  <si>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план на січень-березень  2014р.</t>
  </si>
  <si>
    <t>станом на 14.03.2014 р.</t>
  </si>
  <si>
    <r>
      <t xml:space="preserve">станом на 14.03.2014р.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</si>
  <si>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14.03.2014р.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</si>
  <si>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14.03.2014</t>
    </r>
    <r>
      <rPr>
        <sz val="10"/>
        <rFont val="Times New Roman"/>
        <family val="1"/>
      </rPr>
      <t xml:space="preserve"> (тис.грн.)</t>
    </r>
  </si>
  <si>
    <t>Зміни до розпису станом на 14.03.2014р.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</si>
</sst>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3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118612"/>
        <c:axId val="19067509"/>
      </c:lineChart>
      <c:catAx>
        <c:axId val="21186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67509"/>
        <c:crosses val="autoZero"/>
        <c:auto val="0"/>
        <c:lblOffset val="100"/>
        <c:tickLblSkip val="1"/>
        <c:noMultiLvlLbl val="0"/>
      </c:catAx>
      <c:valAx>
        <c:axId val="19067509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18612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7389854"/>
        <c:axId val="964367"/>
      </c:lineChart>
      <c:catAx>
        <c:axId val="373898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4367"/>
        <c:crosses val="autoZero"/>
        <c:auto val="0"/>
        <c:lblOffset val="100"/>
        <c:tickLblSkip val="1"/>
        <c:noMultiLvlLbl val="0"/>
      </c:catAx>
      <c:valAx>
        <c:axId val="96436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38985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41709</c:v>
                </c:pt>
                <c:pt idx="6">
                  <c:v>41710</c:v>
                </c:pt>
                <c:pt idx="7">
                  <c:v>41711</c:v>
                </c:pt>
                <c:pt idx="8">
                  <c:v>41712</c:v>
                </c:pt>
                <c:pt idx="9">
                  <c:v>41715</c:v>
                </c:pt>
                <c:pt idx="10">
                  <c:v>41716</c:v>
                </c:pt>
                <c:pt idx="11">
                  <c:v>41717</c:v>
                </c:pt>
                <c:pt idx="12">
                  <c:v>41718</c:v>
                </c:pt>
                <c:pt idx="13">
                  <c:v>41719</c:v>
                </c:pt>
                <c:pt idx="14">
                  <c:v>41722</c:v>
                </c:pt>
                <c:pt idx="15">
                  <c:v>41723</c:v>
                </c:pt>
                <c:pt idx="16">
                  <c:v>41724</c:v>
                </c:pt>
                <c:pt idx="17">
                  <c:v>41725</c:v>
                </c:pt>
                <c:pt idx="18">
                  <c:v>41726</c:v>
                </c:pt>
                <c:pt idx="19">
                  <c:v>41729</c:v>
                </c:pt>
              </c:strCache>
            </c:strRef>
          </c:cat>
          <c:val>
            <c:numRef>
              <c:f>березень!$J$4:$J$11</c:f>
              <c:numCache>
                <c:ptCount val="8"/>
                <c:pt idx="0">
                  <c:v>676.9</c:v>
                </c:pt>
                <c:pt idx="1">
                  <c:v>920.25</c:v>
                </c:pt>
                <c:pt idx="2">
                  <c:v>1983.35</c:v>
                </c:pt>
                <c:pt idx="3">
                  <c:v>2178.7</c:v>
                </c:pt>
                <c:pt idx="4">
                  <c:v>3448.5</c:v>
                </c:pt>
                <c:pt idx="5">
                  <c:v>725.1</c:v>
                </c:pt>
                <c:pt idx="6">
                  <c:v>991.5</c:v>
                </c:pt>
                <c:pt idx="7">
                  <c:v>1395.1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41709</c:v>
                </c:pt>
                <c:pt idx="6">
                  <c:v>41710</c:v>
                </c:pt>
                <c:pt idx="7">
                  <c:v>41711</c:v>
                </c:pt>
                <c:pt idx="8">
                  <c:v>41712</c:v>
                </c:pt>
                <c:pt idx="9">
                  <c:v>41715</c:v>
                </c:pt>
                <c:pt idx="10">
                  <c:v>41716</c:v>
                </c:pt>
                <c:pt idx="11">
                  <c:v>41717</c:v>
                </c:pt>
                <c:pt idx="12">
                  <c:v>41718</c:v>
                </c:pt>
                <c:pt idx="13">
                  <c:v>41719</c:v>
                </c:pt>
                <c:pt idx="14">
                  <c:v>41722</c:v>
                </c:pt>
                <c:pt idx="15">
                  <c:v>41723</c:v>
                </c:pt>
                <c:pt idx="16">
                  <c:v>41724</c:v>
                </c:pt>
                <c:pt idx="17">
                  <c:v>41725</c:v>
                </c:pt>
                <c:pt idx="18">
                  <c:v>41726</c:v>
                </c:pt>
                <c:pt idx="19">
                  <c:v>41729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1539.9250000000002</c:v>
                </c:pt>
                <c:pt idx="1">
                  <c:v>1539.9</c:v>
                </c:pt>
                <c:pt idx="2">
                  <c:v>1539.9</c:v>
                </c:pt>
                <c:pt idx="3">
                  <c:v>1539.9</c:v>
                </c:pt>
                <c:pt idx="4">
                  <c:v>1539.9</c:v>
                </c:pt>
                <c:pt idx="5">
                  <c:v>1539.9</c:v>
                </c:pt>
                <c:pt idx="6">
                  <c:v>1539.9</c:v>
                </c:pt>
                <c:pt idx="7">
                  <c:v>1539.9</c:v>
                </c:pt>
                <c:pt idx="8">
                  <c:v>1539.9</c:v>
                </c:pt>
                <c:pt idx="9">
                  <c:v>1539.9</c:v>
                </c:pt>
                <c:pt idx="10">
                  <c:v>1539.9</c:v>
                </c:pt>
                <c:pt idx="11">
                  <c:v>1539.9</c:v>
                </c:pt>
                <c:pt idx="12">
                  <c:v>1539.9</c:v>
                </c:pt>
                <c:pt idx="13">
                  <c:v>1539.9</c:v>
                </c:pt>
                <c:pt idx="14">
                  <c:v>1539.9</c:v>
                </c:pt>
                <c:pt idx="15">
                  <c:v>1539.9</c:v>
                </c:pt>
                <c:pt idx="16">
                  <c:v>1539.9</c:v>
                </c:pt>
                <c:pt idx="17">
                  <c:v>1539.9</c:v>
                </c:pt>
                <c:pt idx="18">
                  <c:v>1539.9</c:v>
                </c:pt>
                <c:pt idx="19">
                  <c:v>1539.9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41709</c:v>
                </c:pt>
                <c:pt idx="6">
                  <c:v>41710</c:v>
                </c:pt>
                <c:pt idx="7">
                  <c:v>41711</c:v>
                </c:pt>
                <c:pt idx="8">
                  <c:v>41712</c:v>
                </c:pt>
                <c:pt idx="9">
                  <c:v>41715</c:v>
                </c:pt>
                <c:pt idx="10">
                  <c:v>41716</c:v>
                </c:pt>
                <c:pt idx="11">
                  <c:v>41717</c:v>
                </c:pt>
                <c:pt idx="12">
                  <c:v>41718</c:v>
                </c:pt>
                <c:pt idx="13">
                  <c:v>41719</c:v>
                </c:pt>
                <c:pt idx="14">
                  <c:v>41722</c:v>
                </c:pt>
                <c:pt idx="15">
                  <c:v>41723</c:v>
                </c:pt>
                <c:pt idx="16">
                  <c:v>41724</c:v>
                </c:pt>
                <c:pt idx="17">
                  <c:v>41725</c:v>
                </c:pt>
                <c:pt idx="18">
                  <c:v>41726</c:v>
                </c:pt>
                <c:pt idx="19">
                  <c:v>41729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670</c:v>
                </c:pt>
                <c:pt idx="1">
                  <c:v>1120</c:v>
                </c:pt>
                <c:pt idx="2">
                  <c:v>1100</c:v>
                </c:pt>
                <c:pt idx="3">
                  <c:v>2300</c:v>
                </c:pt>
                <c:pt idx="4">
                  <c:v>4300</c:v>
                </c:pt>
                <c:pt idx="5">
                  <c:v>1060</c:v>
                </c:pt>
                <c:pt idx="6">
                  <c:v>750</c:v>
                </c:pt>
                <c:pt idx="7">
                  <c:v>950</c:v>
                </c:pt>
                <c:pt idx="8">
                  <c:v>770</c:v>
                </c:pt>
                <c:pt idx="9">
                  <c:v>2100</c:v>
                </c:pt>
                <c:pt idx="10">
                  <c:v>830</c:v>
                </c:pt>
                <c:pt idx="11">
                  <c:v>1000</c:v>
                </c:pt>
                <c:pt idx="12">
                  <c:v>2000</c:v>
                </c:pt>
                <c:pt idx="13">
                  <c:v>3200</c:v>
                </c:pt>
                <c:pt idx="14">
                  <c:v>1500</c:v>
                </c:pt>
                <c:pt idx="15">
                  <c:v>2200</c:v>
                </c:pt>
                <c:pt idx="16">
                  <c:v>2500</c:v>
                </c:pt>
                <c:pt idx="17">
                  <c:v>2200</c:v>
                </c:pt>
                <c:pt idx="18">
                  <c:v>2950</c:v>
                </c:pt>
                <c:pt idx="19">
                  <c:v>5289.8</c:v>
                </c:pt>
              </c:numCache>
            </c:numRef>
          </c:val>
          <c:smooth val="1"/>
        </c:ser>
        <c:marker val="1"/>
        <c:axId val="8679304"/>
        <c:axId val="11004873"/>
      </c:lineChart>
      <c:catAx>
        <c:axId val="86793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004873"/>
        <c:crosses val="autoZero"/>
        <c:auto val="0"/>
        <c:lblOffset val="100"/>
        <c:tickLblSkip val="1"/>
        <c:noMultiLvlLbl val="0"/>
      </c:catAx>
      <c:valAx>
        <c:axId val="1100487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67930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14.03.2014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січень-березень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93456.6</c:v>
                </c:pt>
                <c:pt idx="1">
                  <c:v>18858.5</c:v>
                </c:pt>
                <c:pt idx="2">
                  <c:v>1228.6</c:v>
                </c:pt>
                <c:pt idx="3">
                  <c:v>224.5</c:v>
                </c:pt>
                <c:pt idx="4">
                  <c:v>1685.1</c:v>
                </c:pt>
                <c:pt idx="5">
                  <c:v>1676.5</c:v>
                </c:pt>
                <c:pt idx="6">
                  <c:v>700</c:v>
                </c:pt>
                <c:pt idx="7">
                  <c:v>246.30000000001428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65170.46</c:v>
                </c:pt>
                <c:pt idx="1">
                  <c:v>13479.43</c:v>
                </c:pt>
                <c:pt idx="2">
                  <c:v>781.34</c:v>
                </c:pt>
                <c:pt idx="3">
                  <c:v>158.29</c:v>
                </c:pt>
                <c:pt idx="4">
                  <c:v>1479.54</c:v>
                </c:pt>
                <c:pt idx="5">
                  <c:v>1710.35</c:v>
                </c:pt>
                <c:pt idx="6">
                  <c:v>623.8</c:v>
                </c:pt>
                <c:pt idx="7">
                  <c:v>336.589999999989</c:v>
                </c:pt>
              </c:numCache>
            </c:numRef>
          </c:val>
          <c:shape val="box"/>
        </c:ser>
        <c:shape val="box"/>
        <c:axId val="31934994"/>
        <c:axId val="18979491"/>
      </c:bar3DChart>
      <c:catAx>
        <c:axId val="3193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8979491"/>
        <c:crosses val="autoZero"/>
        <c:auto val="1"/>
        <c:lblOffset val="100"/>
        <c:tickLblSkip val="1"/>
        <c:noMultiLvlLbl val="0"/>
      </c:catAx>
      <c:valAx>
        <c:axId val="18979491"/>
        <c:scaling>
          <c:orientation val="minMax"/>
          <c:max val="1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34994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1105.79</c:v>
                </c:pt>
              </c:numCache>
            </c:numRef>
          </c:val>
        </c:ser>
        <c:axId val="36597692"/>
        <c:axId val="60943773"/>
      </c:barChart>
      <c:catAx>
        <c:axId val="3659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943773"/>
        <c:crosses val="autoZero"/>
        <c:auto val="1"/>
        <c:lblOffset val="100"/>
        <c:tickLblSkip val="1"/>
        <c:noMultiLvlLbl val="0"/>
      </c:catAx>
      <c:valAx>
        <c:axId val="60943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597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475.93</c:v>
                </c:pt>
              </c:numCache>
            </c:numRef>
          </c:val>
        </c:ser>
        <c:axId val="11623046"/>
        <c:axId val="37498551"/>
      </c:barChart>
      <c:catAx>
        <c:axId val="11623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498551"/>
        <c:crosses val="autoZero"/>
        <c:auto val="1"/>
        <c:lblOffset val="100"/>
        <c:tickLblSkip val="1"/>
        <c:noMultiLvlLbl val="0"/>
      </c:catAx>
      <c:valAx>
        <c:axId val="37498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623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18612.6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17886.98</c:v>
                </c:pt>
              </c:numCache>
            </c:numRef>
          </c:val>
        </c:ser>
        <c:axId val="1942640"/>
        <c:axId val="17483761"/>
      </c:barChart>
      <c:catAx>
        <c:axId val="1942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83761"/>
        <c:crosses val="autoZero"/>
        <c:auto val="1"/>
        <c:lblOffset val="100"/>
        <c:tickLblSkip val="1"/>
        <c:noMultiLvlLbl val="0"/>
      </c:catAx>
      <c:valAx>
        <c:axId val="174837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2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січень-березень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14.03.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118 076,1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83 739,8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січень-березень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-29 820,8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березень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41859,8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березень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-34 336,3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 "/>
    </sheetNames>
    <sheetDataSet>
      <sheetData sheetId="0">
        <row r="10">
          <cell r="E10">
            <v>93456.6</v>
          </cell>
          <cell r="F10">
            <v>65170.46</v>
          </cell>
        </row>
        <row r="19">
          <cell r="E19">
            <v>1228.6</v>
          </cell>
          <cell r="F19">
            <v>781.34</v>
          </cell>
        </row>
        <row r="33">
          <cell r="E33">
            <v>18858.5</v>
          </cell>
          <cell r="F33">
            <v>13479.43</v>
          </cell>
        </row>
        <row r="56">
          <cell r="E56">
            <v>1685.1</v>
          </cell>
          <cell r="F56">
            <v>1479.54</v>
          </cell>
        </row>
        <row r="95">
          <cell r="E95">
            <v>1676.5</v>
          </cell>
          <cell r="F95">
            <v>1710.35</v>
          </cell>
        </row>
        <row r="96">
          <cell r="E96">
            <v>224.5</v>
          </cell>
          <cell r="F96">
            <v>158.29</v>
          </cell>
        </row>
        <row r="106">
          <cell r="E106">
            <v>118076.10000000002</v>
          </cell>
          <cell r="F106">
            <v>83739.79999999999</v>
          </cell>
        </row>
        <row r="118">
          <cell r="E118">
            <v>0</v>
          </cell>
          <cell r="F118">
            <v>58.72</v>
          </cell>
        </row>
        <row r="119">
          <cell r="E119">
            <v>18612.6</v>
          </cell>
          <cell r="F119">
            <v>17886.98</v>
          </cell>
        </row>
        <row r="120">
          <cell r="E120">
            <v>0</v>
          </cell>
          <cell r="F120">
            <v>475.93</v>
          </cell>
        </row>
        <row r="121">
          <cell r="E121">
            <v>0</v>
          </cell>
          <cell r="F121">
            <v>1105.79</v>
          </cell>
        </row>
        <row r="122">
          <cell r="E122">
            <v>0</v>
          </cell>
          <cell r="F122">
            <v>138.41</v>
          </cell>
        </row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115708.95102</v>
          </cell>
          <cell r="I142">
            <v>101883.72906</v>
          </cell>
        </row>
      </sheetData>
      <sheetData sheetId="1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2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62</v>
      </c>
      <c r="O1" s="104"/>
      <c r="P1" s="104"/>
      <c r="Q1" s="104"/>
      <c r="R1" s="104"/>
      <c r="S1" s="105"/>
    </row>
    <row r="2" spans="1:19" ht="16.5" thickBot="1">
      <c r="A2" s="106" t="s">
        <v>63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64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41671</v>
      </c>
      <c r="O29" s="116">
        <f>'[1]січень '!$D$142</f>
        <v>111410.62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41671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43" sqref="O4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67</v>
      </c>
      <c r="O1" s="104"/>
      <c r="P1" s="104"/>
      <c r="Q1" s="104"/>
      <c r="R1" s="104"/>
      <c r="S1" s="105"/>
    </row>
    <row r="2" spans="1:19" ht="16.5" thickBot="1">
      <c r="A2" s="106" t="s">
        <v>70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71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41699</v>
      </c>
      <c r="O29" s="116">
        <f>'[1]лютий'!$D$142</f>
        <v>121970.53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41699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6" sqref="J16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74</v>
      </c>
      <c r="O1" s="104"/>
      <c r="P1" s="104"/>
      <c r="Q1" s="104"/>
      <c r="R1" s="104"/>
      <c r="S1" s="105"/>
    </row>
    <row r="2" spans="1:19" ht="16.5" thickBot="1">
      <c r="A2" s="106" t="s">
        <v>76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77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AVERAGE(J4:J11)</f>
        <v>1539.9250000000002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1539.9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1539.9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1539.9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1539.9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1539.9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1539.9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1539.9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770</v>
      </c>
      <c r="L12" s="4">
        <f t="shared" si="1"/>
        <v>0</v>
      </c>
      <c r="M12" s="2">
        <v>1539.9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41715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2100</v>
      </c>
      <c r="L13" s="4">
        <f t="shared" si="1"/>
        <v>0</v>
      </c>
      <c r="M13" s="2">
        <v>1539.9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41716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830</v>
      </c>
      <c r="L14" s="4">
        <f t="shared" si="1"/>
        <v>0</v>
      </c>
      <c r="M14" s="2">
        <v>1539.9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41717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1000</v>
      </c>
      <c r="L15" s="4">
        <f t="shared" si="1"/>
        <v>0</v>
      </c>
      <c r="M15" s="2">
        <v>1539.9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41718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2000</v>
      </c>
      <c r="L16" s="4">
        <f>J15/K16</f>
        <v>0</v>
      </c>
      <c r="M16" s="2">
        <v>1539.9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41719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3200</v>
      </c>
      <c r="L17" s="4">
        <f t="shared" si="1"/>
        <v>0</v>
      </c>
      <c r="M17" s="2">
        <v>1539.9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41722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1500</v>
      </c>
      <c r="L18" s="4">
        <f t="shared" si="1"/>
        <v>0</v>
      </c>
      <c r="M18" s="2">
        <v>1539.9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41723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2200</v>
      </c>
      <c r="L19" s="4">
        <f t="shared" si="1"/>
        <v>0</v>
      </c>
      <c r="M19" s="2">
        <v>1539.9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41724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2500</v>
      </c>
      <c r="L20" s="4">
        <f t="shared" si="1"/>
        <v>0</v>
      </c>
      <c r="M20" s="2">
        <v>1539.9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41725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2200</v>
      </c>
      <c r="L21" s="4">
        <f t="shared" si="1"/>
        <v>0</v>
      </c>
      <c r="M21" s="2">
        <v>1539.9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41726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2950</v>
      </c>
      <c r="L22" s="4">
        <f t="shared" si="1"/>
        <v>0</v>
      </c>
      <c r="M22" s="2">
        <v>1539.9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13">
        <v>41729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5289.8</v>
      </c>
      <c r="L23" s="4">
        <f t="shared" si="1"/>
        <v>0</v>
      </c>
      <c r="M23" s="2">
        <v>1539.9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10424.5</v>
      </c>
      <c r="C24" s="43">
        <f t="shared" si="3"/>
        <v>722.4</v>
      </c>
      <c r="D24" s="43">
        <f t="shared" si="3"/>
        <v>42.2</v>
      </c>
      <c r="E24" s="14">
        <f t="shared" si="3"/>
        <v>31.8</v>
      </c>
      <c r="F24" s="14">
        <f t="shared" si="3"/>
        <v>412.04999999999995</v>
      </c>
      <c r="G24" s="14">
        <f t="shared" si="3"/>
        <v>520.4</v>
      </c>
      <c r="H24" s="14">
        <f t="shared" si="3"/>
        <v>129.6</v>
      </c>
      <c r="I24" s="43">
        <f t="shared" si="3"/>
        <v>36.449999999999434</v>
      </c>
      <c r="J24" s="43">
        <f t="shared" si="3"/>
        <v>12319.400000000001</v>
      </c>
      <c r="K24" s="43">
        <f t="shared" si="3"/>
        <v>38789.8</v>
      </c>
      <c r="L24" s="15">
        <f t="shared" si="1"/>
        <v>0.31759380043207236</v>
      </c>
      <c r="M24" s="2"/>
      <c r="N24" s="93">
        <f>SUM(N4:N23)</f>
        <v>62.6</v>
      </c>
      <c r="O24" s="93">
        <f>SUM(O4:O23)</f>
        <v>0</v>
      </c>
      <c r="P24" s="93">
        <f>SUM(P4:P23)</f>
        <v>1005.6</v>
      </c>
      <c r="Q24" s="93">
        <f>SUM(Q4:Q23)</f>
        <v>51</v>
      </c>
      <c r="R24" s="93">
        <f>SUM(R4:R23)</f>
        <v>1.3</v>
      </c>
      <c r="S24" s="93">
        <f>N24+O24+Q24+P24+R24</f>
        <v>1120.5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41712</v>
      </c>
      <c r="O29" s="116">
        <f>'[1]березень'!$D$142</f>
        <v>115708.95102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101883.72906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41712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E57" sqref="E57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78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26" t="s">
        <v>40</v>
      </c>
      <c r="B28" s="132" t="s">
        <v>51</v>
      </c>
      <c r="C28" s="133"/>
      <c r="D28" s="99" t="s">
        <v>28</v>
      </c>
      <c r="E28" s="99"/>
      <c r="F28" s="128" t="s">
        <v>29</v>
      </c>
      <c r="G28" s="129"/>
      <c r="H28" s="123" t="s">
        <v>39</v>
      </c>
      <c r="I28" s="128"/>
      <c r="J28" s="123" t="s">
        <v>50</v>
      </c>
      <c r="K28" s="124"/>
      <c r="L28" s="138" t="s">
        <v>45</v>
      </c>
      <c r="M28" s="139"/>
      <c r="N28" s="140"/>
      <c r="O28" s="134" t="s">
        <v>79</v>
      </c>
      <c r="P28" s="135"/>
    </row>
    <row r="29" spans="1:16" ht="45">
      <c r="A29" s="127"/>
      <c r="B29" s="72" t="s">
        <v>75</v>
      </c>
      <c r="C29" s="28" t="s">
        <v>26</v>
      </c>
      <c r="D29" s="72" t="str">
        <f>B29</f>
        <v>план на січень-березень  2014р.</v>
      </c>
      <c r="E29" s="28" t="str">
        <f>C29</f>
        <v>факт</v>
      </c>
      <c r="F29" s="71" t="str">
        <f>B29</f>
        <v>план на січень-березень  2014р.</v>
      </c>
      <c r="G29" s="95" t="str">
        <f>C29</f>
        <v>факт</v>
      </c>
      <c r="H29" s="72" t="str">
        <f>B29</f>
        <v>план на січень-березень  2014р.</v>
      </c>
      <c r="I29" s="28" t="str">
        <f>C29</f>
        <v>факт</v>
      </c>
      <c r="J29" s="71" t="str">
        <f>B29</f>
        <v>план на січень-березень  2014р.</v>
      </c>
      <c r="K29" s="95" t="str">
        <f>C29</f>
        <v>факт</v>
      </c>
      <c r="L29" s="67" t="str">
        <f>D29</f>
        <v>план на січень-березень  2014р.</v>
      </c>
      <c r="M29" s="28" t="s">
        <v>26</v>
      </c>
      <c r="N29" s="68" t="s">
        <v>27</v>
      </c>
      <c r="O29" s="124"/>
      <c r="P29" s="128"/>
    </row>
    <row r="30" spans="1:16" ht="23.25" customHeight="1" thickBot="1">
      <c r="A30" s="66">
        <f>березень!O39</f>
        <v>0</v>
      </c>
      <c r="B30" s="73">
        <f>'[1]березень'!$E$118</f>
        <v>0</v>
      </c>
      <c r="C30" s="73">
        <f>'[1]березень'!$F$118</f>
        <v>58.72</v>
      </c>
      <c r="D30" s="74">
        <f>'[1]березень'!$E$121</f>
        <v>0</v>
      </c>
      <c r="E30" s="74">
        <f>'[1]березень'!$F$121</f>
        <v>1105.79</v>
      </c>
      <c r="F30" s="75">
        <f>'[1]березень'!$E$120</f>
        <v>0</v>
      </c>
      <c r="G30" s="76">
        <f>'[1]березень'!$F$120</f>
        <v>475.93</v>
      </c>
      <c r="H30" s="76">
        <f>'[1]березень'!$E$119</f>
        <v>18612.6</v>
      </c>
      <c r="I30" s="76">
        <f>'[1]березень'!$F$119</f>
        <v>17886.98</v>
      </c>
      <c r="J30" s="76">
        <f>'[1]березень'!$E$122</f>
        <v>0</v>
      </c>
      <c r="K30" s="96">
        <f>'[1]березень'!$F$122</f>
        <v>138.41</v>
      </c>
      <c r="L30" s="97">
        <f>H30+F30+D30+J30+B30</f>
        <v>18612.6</v>
      </c>
      <c r="M30" s="77">
        <f>I30+G30+E30+K30+C30</f>
        <v>19665.83</v>
      </c>
      <c r="N30" s="78">
        <f>M30-L30</f>
        <v>1053.2300000000032</v>
      </c>
      <c r="O30" s="136">
        <f>березень!O29</f>
        <v>115708.95102</v>
      </c>
      <c r="P30" s="137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99" t="s">
        <v>47</v>
      </c>
      <c r="P31" s="99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березень!Q31</f>
        <v>101883.72906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березень!Q32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березень!Q34</f>
        <v>0</v>
      </c>
    </row>
    <row r="35" spans="15:16" ht="12.75">
      <c r="O35" s="26" t="s">
        <v>48</v>
      </c>
      <c r="P35" s="84">
        <f>березень!Q33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'[1]березень'!$E$10</f>
        <v>93456.6</v>
      </c>
      <c r="C47" s="40">
        <f>'[1]березень'!$F$10</f>
        <v>65170.46</v>
      </c>
      <c r="F47" s="1" t="s">
        <v>25</v>
      </c>
      <c r="G47" s="8"/>
      <c r="H47" s="12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'[1]березень'!$E$33</f>
        <v>18858.5</v>
      </c>
      <c r="C48" s="18">
        <f>'[1]березень'!$F$33</f>
        <v>13479.43</v>
      </c>
      <c r="G48" s="8"/>
      <c r="H48" s="12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'[1]березень'!$E$19</f>
        <v>1228.6</v>
      </c>
      <c r="C49" s="17">
        <f>'[1]березень'!$F$19</f>
        <v>781.34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'[1]березень'!$E$96</f>
        <v>224.5</v>
      </c>
      <c r="C50" s="6">
        <f>'[1]березень'!$F$96</f>
        <v>158.29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'[1]березень'!$E$56</f>
        <v>1685.1</v>
      </c>
      <c r="C51" s="17">
        <f>'[1]березень'!$F$56</f>
        <v>1479.54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'[1]березень'!$E$95</f>
        <v>1676.5</v>
      </c>
      <c r="C52" s="17">
        <f>'[1]березень'!$F$95</f>
        <v>1710.35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700</v>
      </c>
      <c r="C53" s="17">
        <v>623.8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246.30000000001428</v>
      </c>
      <c r="C54" s="17">
        <f>C55-C47-C48-C49-C50-C51-C52-C53</f>
        <v>336.589999999989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'[1]березень'!$E$106</f>
        <v>118076.10000000002</v>
      </c>
      <c r="C55" s="12">
        <f>'[1]березень'!$F$106</f>
        <v>83739.79999999999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F32" sqref="F32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6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80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92.12</v>
      </c>
      <c r="F7" s="24">
        <f t="shared" si="0"/>
        <v>89.87</v>
      </c>
      <c r="G7" s="24">
        <f t="shared" si="0"/>
        <v>80.76</v>
      </c>
      <c r="H7" s="24">
        <f t="shared" si="0"/>
        <v>79.88</v>
      </c>
      <c r="I7" s="24">
        <f t="shared" si="0"/>
        <v>79.68</v>
      </c>
      <c r="J7" s="24">
        <f t="shared" si="0"/>
        <v>79.85</v>
      </c>
      <c r="K7" s="24">
        <f t="shared" si="0"/>
        <v>83.7</v>
      </c>
      <c r="L7" s="24">
        <f t="shared" si="0"/>
        <v>92.99</v>
      </c>
      <c r="M7" s="24">
        <f t="shared" si="0"/>
        <v>-959.13</v>
      </c>
      <c r="N7" s="57">
        <f>SUM(B8:M14)</f>
        <v>-0.01999999999998181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37">
        <v>80.76</v>
      </c>
      <c r="H8" s="37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 hidden="1">
      <c r="A9" s="36" t="s">
        <v>69</v>
      </c>
      <c r="B9" s="37"/>
      <c r="C9" s="37"/>
      <c r="D9" s="37"/>
      <c r="E9" s="37"/>
      <c r="F9" s="37"/>
      <c r="G9" s="37">
        <v>0</v>
      </c>
      <c r="H9" s="37"/>
      <c r="I9" s="37"/>
      <c r="J9" s="37">
        <v>0</v>
      </c>
      <c r="K9" s="37">
        <v>0</v>
      </c>
      <c r="L9" s="37">
        <v>0</v>
      </c>
      <c r="M9" s="37">
        <v>0</v>
      </c>
      <c r="N9" s="38">
        <f t="shared" si="1"/>
        <v>0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43101.62</v>
      </c>
      <c r="F15" s="55">
        <f t="shared" si="2"/>
        <v>41514.97</v>
      </c>
      <c r="G15" s="55">
        <f t="shared" si="2"/>
        <v>46030.96</v>
      </c>
      <c r="H15" s="55">
        <f t="shared" si="2"/>
        <v>42143.479999999996</v>
      </c>
      <c r="I15" s="55">
        <f t="shared" si="2"/>
        <v>45275.38</v>
      </c>
      <c r="J15" s="55">
        <f t="shared" si="2"/>
        <v>43678.049999999996</v>
      </c>
      <c r="K15" s="55">
        <f t="shared" si="2"/>
        <v>43907.7</v>
      </c>
      <c r="L15" s="55">
        <f t="shared" si="2"/>
        <v>45705.189999999995</v>
      </c>
      <c r="M15" s="55">
        <f t="shared" si="2"/>
        <v>67606.47</v>
      </c>
      <c r="N15" s="58">
        <f t="shared" si="1"/>
        <v>537039.88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2014-03-14T08:38:03Z</dcterms:modified>
  <cp:category/>
  <cp:version/>
  <cp:contentType/>
  <cp:contentStatus/>
</cp:coreProperties>
</file>